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sm.ee/dhs/webdav/4752d52827c11096d74343c1b3c201a22c2c907c/46505210258/236de509-bf7d-42a1-a5ff-33e691f2ec18/"/>
    </mc:Choice>
  </mc:AlternateContent>
  <xr:revisionPtr revIDLastSave="0" documentId="13_ncr:1_{8E29BD61-C59C-4FD0-A551-1394DF40ADA6}" xr6:coauthVersionLast="47" xr6:coauthVersionMax="47" xr10:uidLastSave="{00000000-0000-0000-0000-000000000000}"/>
  <bookViews>
    <workbookView xWindow="28680" yWindow="-120" windowWidth="38640" windowHeight="21120" xr2:uid="{B2C39FF5-DE2F-40C5-B709-656E7F95CB7E}"/>
  </bookViews>
  <sheets>
    <sheet name="Leht1" sheetId="1" r:id="rId1"/>
  </sheets>
  <definedNames>
    <definedName name="_Hlk182325522" localSheetId="0">Leht1!$A$15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C21" i="1"/>
  <c r="K17" i="1"/>
  <c r="K18" i="1"/>
  <c r="J17" i="1"/>
  <c r="J18" i="1"/>
  <c r="I17" i="1"/>
  <c r="I18" i="1"/>
  <c r="G17" i="1"/>
  <c r="G18" i="1"/>
  <c r="F17" i="1"/>
  <c r="F18" i="1"/>
  <c r="D17" i="1"/>
  <c r="D18" i="1"/>
  <c r="C17" i="1"/>
  <c r="C18" i="1"/>
  <c r="F30" i="1"/>
  <c r="D30" i="1"/>
  <c r="E22" i="1"/>
  <c r="H22" i="1"/>
  <c r="J21" i="1"/>
  <c r="I21" i="1"/>
  <c r="G21" i="1"/>
  <c r="F21" i="1"/>
  <c r="D21" i="1"/>
  <c r="K20" i="1"/>
  <c r="J20" i="1"/>
  <c r="I20" i="1"/>
  <c r="G20" i="1"/>
  <c r="F20" i="1"/>
  <c r="D20" i="1"/>
  <c r="C20" i="1"/>
  <c r="K19" i="1"/>
  <c r="J19" i="1"/>
  <c r="I19" i="1"/>
  <c r="G19" i="1"/>
  <c r="F19" i="1"/>
  <c r="D19" i="1"/>
  <c r="C19" i="1"/>
  <c r="K16" i="1"/>
  <c r="J16" i="1"/>
  <c r="I16" i="1"/>
  <c r="G16" i="1"/>
  <c r="F16" i="1"/>
  <c r="D16" i="1"/>
  <c r="C16" i="1"/>
  <c r="K15" i="1"/>
  <c r="J15" i="1"/>
  <c r="I15" i="1"/>
  <c r="G15" i="1"/>
  <c r="F15" i="1"/>
  <c r="D15" i="1"/>
  <c r="C15" i="1"/>
  <c r="K14" i="1"/>
  <c r="J14" i="1"/>
  <c r="I14" i="1"/>
  <c r="G14" i="1"/>
  <c r="F14" i="1"/>
  <c r="D14" i="1"/>
  <c r="C14" i="1"/>
  <c r="K22" i="1" l="1"/>
  <c r="B30" i="1"/>
  <c r="H30" i="1" s="1"/>
  <c r="B22" i="1"/>
  <c r="B31" i="1"/>
  <c r="C22" i="1"/>
  <c r="B32" i="1"/>
  <c r="D22" i="1"/>
  <c r="D31" i="1"/>
  <c r="E31" i="1" s="1"/>
  <c r="F22" i="1"/>
  <c r="D32" i="1"/>
  <c r="E32" i="1" s="1"/>
  <c r="G22" i="1"/>
  <c r="F31" i="1"/>
  <c r="G31" i="1" s="1"/>
  <c r="I22" i="1"/>
  <c r="F32" i="1"/>
  <c r="G32" i="1" s="1"/>
  <c r="J22" i="1"/>
  <c r="C32" i="1" l="1"/>
  <c r="H32" i="1"/>
  <c r="I32" i="1" s="1"/>
  <c r="C31" i="1" l="1"/>
  <c r="H31" i="1"/>
  <c r="I31" i="1" s="1"/>
</calcChain>
</file>

<file path=xl/sharedStrings.xml><?xml version="1.0" encoding="utf-8"?>
<sst xmlns="http://schemas.openxmlformats.org/spreadsheetml/2006/main" count="44" uniqueCount="29">
  <si>
    <t>Terviseministri .......2023 käskkirjaga nr .....</t>
  </si>
  <si>
    <t xml:space="preserve">TAT finantsplaan ja eelarve kulukohtade kaupa </t>
  </si>
  <si>
    <t>TAT abikõlblikkuse periood: 01.01.2025–31.12.2027</t>
  </si>
  <si>
    <t>TAT nimi: Peremajade rajamine ja olemasolevate ruumide kohandamine ööpäevaringsete teenuste osutamiseks suure abivajaduse ja kompleksprobleemidega lastele</t>
  </si>
  <si>
    <t>Toetuse elluviija: AS Hoolekandeteenused</t>
  </si>
  <si>
    <t>Aasta</t>
  </si>
  <si>
    <t>TAT tegevus</t>
  </si>
  <si>
    <t>Abikõblik kulu</t>
  </si>
  <si>
    <t>ERF toetuse summa (70%)</t>
  </si>
  <si>
    <t>RKF (30%)</t>
  </si>
  <si>
    <t>KOKKU</t>
  </si>
  <si>
    <t xml:space="preserve">Projektijuhtimine </t>
  </si>
  <si>
    <t>Kulu kokku 2025–2027</t>
  </si>
  <si>
    <t>Summa</t>
  </si>
  <si>
    <t>Osakaal</t>
  </si>
  <si>
    <t>ERFi sekkumise  21.4.1.21 "Peremajade rajamine ja olemasolevate ruumide kohandamine ööpäevaringsete teenuste osutamiseks suure abivajaduse ja kompleksprobleemidega lastele" üksuste rajamise jaotus aastate kaupa</t>
  </si>
  <si>
    <t>sh ERFi osalus (70%)</t>
  </si>
  <si>
    <t>sh riiklik kaasfinantseering (30%)</t>
  </si>
  <si>
    <t>Tervishoiuteenustega integreeritud teenusekohtade rajamine Maarjamaa Hariduskolleegiumi Emajõe üksusesse Kaagveres</t>
  </si>
  <si>
    <t>Täiendavate teenusekohtade rajamine Maarjamaa Hariduskolleegiumi Emajõe üksusesse Kaagveres</t>
  </si>
  <si>
    <t>Täiendava teenuseüksuse rajamine Maarjamaa Hariduskolleegiumi Emajõe üksusesse Kaagveres</t>
  </si>
  <si>
    <t>Teenusekohtade rajamine Maarjamaa Hariduskolleegiumi Emajõe üksuse peamajja</t>
  </si>
  <si>
    <t xml:space="preserve">Maarjamaa Hariduskolleegiumi Emajõe üksuses teenusekohtade lisandumisest tulenev täiendavate õpperuumide rajamine ja sellega seotud muud ümberehitustööd </t>
  </si>
  <si>
    <t>Täiendava teenuseüksuse rajamine AS Hoolekandeteenused Rakvere Lille Kodu territooriumile</t>
  </si>
  <si>
    <t xml:space="preserve">Täiendava teenuseüksuse rajamine </t>
  </si>
  <si>
    <t>Projekti finantsplaan</t>
  </si>
  <si>
    <t xml:space="preserve">Lisa </t>
  </si>
  <si>
    <t xml:space="preserve">Sotsiaalkaitseministri …2025 kirjaga nr … kinnitatud toetuse andmise tingimused "Peremajade rajamine ja olemasolevate ruumide kohandamine ööpäevaringsete teenuste osutamiseks suure abivajaduse ja kompleksprobleemidega lastele" </t>
  </si>
  <si>
    <t>Lisa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</si>
</sst>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sz val="8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8"/>
      <name val="Calibri"/>
      <family val="2"/>
      <charset val="186"/>
      <scheme val="minor"/>
    </font>
    <font>
      <i/>
      <sz val="8"/>
      <color rgb="FFFF0000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Arial"/>
      <family val="2"/>
      <charset val="186"/>
    </font>
    <font>
      <b/>
      <sz val="8"/>
      <color rgb="FFFF0000"/>
      <name val="Calibri"/>
      <family val="2"/>
      <charset val="186"/>
      <scheme val="minor"/>
    </font>
    <font>
      <b/>
      <sz val="8"/>
      <color theme="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3">
    <xf numFmtId="0" fontId="0" fillId="0" borderId="0" xfId="0"/>
    <xf numFmtId="0" fontId="3" fillId="0" borderId="1" xfId="0" applyFont="1" applyBorder="1"/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 vertical="top" wrapText="1"/>
    </xf>
    <xf numFmtId="0" fontId="2" fillId="0" borderId="0" xfId="0" applyFont="1"/>
    <xf numFmtId="3" fontId="6" fillId="0" borderId="0" xfId="2" applyNumberFormat="1" applyFont="1" applyAlignment="1">
      <alignment horizontal="right"/>
    </xf>
    <xf numFmtId="3" fontId="7" fillId="0" borderId="0" xfId="2" applyNumberFormat="1" applyFont="1" applyAlignment="1">
      <alignment horizontal="right"/>
    </xf>
    <xf numFmtId="0" fontId="5" fillId="0" borderId="0" xfId="0" applyFont="1"/>
    <xf numFmtId="0" fontId="7" fillId="0" borderId="0" xfId="0" applyFont="1" applyAlignment="1">
      <alignment wrapText="1"/>
    </xf>
    <xf numFmtId="3" fontId="7" fillId="0" borderId="0" xfId="0" applyNumberFormat="1" applyFont="1" applyAlignment="1">
      <alignment horizontal="right"/>
    </xf>
    <xf numFmtId="0" fontId="7" fillId="0" borderId="0" xfId="0" applyFont="1"/>
    <xf numFmtId="0" fontId="2" fillId="0" borderId="0" xfId="0" applyFont="1" applyAlignment="1">
      <alignment wrapText="1"/>
    </xf>
    <xf numFmtId="0" fontId="7" fillId="0" borderId="0" xfId="0" applyFont="1" applyAlignment="1">
      <alignment vertical="top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9" fontId="2" fillId="0" borderId="1" xfId="1" applyFont="1" applyBorder="1"/>
    <xf numFmtId="0" fontId="7" fillId="0" borderId="1" xfId="0" applyFont="1" applyBorder="1" applyAlignment="1">
      <alignment horizontal="left" vertical="center" wrapText="1"/>
    </xf>
    <xf numFmtId="9" fontId="2" fillId="0" borderId="1" xfId="0" applyNumberFormat="1" applyFont="1" applyBorder="1"/>
    <xf numFmtId="0" fontId="3" fillId="0" borderId="1" xfId="0" applyFont="1" applyBorder="1" applyAlignment="1">
      <alignment horizontal="justify" vertical="center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vertical="top" wrapText="1"/>
    </xf>
    <xf numFmtId="0" fontId="9" fillId="0" borderId="0" xfId="0" applyFont="1" applyAlignment="1">
      <alignment horizontal="justify" vertical="center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/>
    <xf numFmtId="164" fontId="2" fillId="0" borderId="0" xfId="0" applyNumberFormat="1" applyFont="1" applyAlignment="1">
      <alignment wrapText="1"/>
    </xf>
    <xf numFmtId="164" fontId="2" fillId="0" borderId="0" xfId="0" applyNumberFormat="1" applyFont="1"/>
    <xf numFmtId="9" fontId="2" fillId="0" borderId="0" xfId="1" applyFont="1" applyFill="1" applyBorder="1"/>
    <xf numFmtId="9" fontId="2" fillId="0" borderId="0" xfId="0" applyNumberFormat="1" applyFont="1"/>
    <xf numFmtId="0" fontId="10" fillId="0" borderId="0" xfId="0" applyFont="1" applyAlignment="1">
      <alignment horizontal="left" wrapText="1"/>
    </xf>
    <xf numFmtId="3" fontId="2" fillId="0" borderId="1" xfId="0" applyNumberFormat="1" applyFont="1" applyBorder="1"/>
    <xf numFmtId="3" fontId="2" fillId="0" borderId="3" xfId="0" applyNumberFormat="1" applyFont="1" applyBorder="1"/>
    <xf numFmtId="3" fontId="2" fillId="0" borderId="4" xfId="0" applyNumberFormat="1" applyFont="1" applyBorder="1"/>
    <xf numFmtId="3" fontId="2" fillId="0" borderId="5" xfId="0" applyNumberFormat="1" applyFont="1" applyBorder="1"/>
    <xf numFmtId="4" fontId="2" fillId="0" borderId="1" xfId="0" applyNumberFormat="1" applyFont="1" applyBorder="1"/>
    <xf numFmtId="3" fontId="2" fillId="0" borderId="6" xfId="0" applyNumberFormat="1" applyFont="1" applyBorder="1"/>
    <xf numFmtId="3" fontId="2" fillId="0" borderId="0" xfId="0" applyNumberFormat="1" applyFont="1"/>
    <xf numFmtId="0" fontId="11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vertical="top" wrapText="1"/>
    </xf>
    <xf numFmtId="164" fontId="2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horizontal="right" wrapText="1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</cellXfs>
  <cellStyles count="3">
    <cellStyle name="Normaallaad" xfId="0" builtinId="0"/>
    <cellStyle name="Normaallaad 2" xfId="2" xr:uid="{31A12075-669B-44C5-83F3-346EDF2B2ED4}"/>
    <cellStyle name="Prot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4FDD3-56D6-4403-A2EA-4CFA302656BE}">
  <dimension ref="A1:P50"/>
  <sheetViews>
    <sheetView tabSelected="1" topLeftCell="A2" zoomScale="130" zoomScaleNormal="130" workbookViewId="0">
      <pane xSplit="1" ySplit="1" topLeftCell="B3" activePane="bottomRight" state="frozen"/>
      <selection pane="topRight" activeCell="C2" sqref="C2"/>
      <selection pane="bottomLeft" activeCell="A12" sqref="A12"/>
      <selection pane="bottomRight" activeCell="N10" sqref="N10"/>
    </sheetView>
  </sheetViews>
  <sheetFormatPr defaultColWidth="8.7265625" defaultRowHeight="10.5" x14ac:dyDescent="0.25"/>
  <cols>
    <col min="1" max="1" width="45.26953125" style="6" customWidth="1"/>
    <col min="2" max="3" width="10.26953125" style="6" customWidth="1"/>
    <col min="4" max="4" width="9" style="6" customWidth="1"/>
    <col min="5" max="5" width="9.453125" style="6" customWidth="1"/>
    <col min="6" max="6" width="10.90625" style="6" customWidth="1"/>
    <col min="7" max="7" width="9.08984375" style="6" customWidth="1"/>
    <col min="8" max="8" width="9.81640625" style="6" customWidth="1"/>
    <col min="9" max="9" width="11" style="6" customWidth="1"/>
    <col min="10" max="10" width="8.90625" style="6" hidden="1" customWidth="1"/>
    <col min="11" max="11" width="18.6328125" style="6" hidden="1" customWidth="1"/>
    <col min="12" max="12" width="13.1796875" style="6" customWidth="1"/>
    <col min="13" max="13" width="14.26953125" style="6" customWidth="1"/>
    <col min="14" max="14" width="12.7265625" style="6" customWidth="1"/>
    <col min="15" max="15" width="15.81640625" style="6" customWidth="1"/>
    <col min="16" max="16" width="14.54296875" style="6" customWidth="1"/>
    <col min="17" max="16384" width="8.7265625" style="6"/>
  </cols>
  <sheetData>
    <row r="1" spans="1:16" ht="47.5" customHeight="1" x14ac:dyDescent="0.25">
      <c r="A1" s="7"/>
      <c r="B1" s="8"/>
      <c r="C1" s="8"/>
      <c r="D1" s="8" t="s">
        <v>0</v>
      </c>
      <c r="E1" s="8"/>
    </row>
    <row r="2" spans="1:16" hidden="1" x14ac:dyDescent="0.25">
      <c r="A2" s="27"/>
      <c r="B2" s="25"/>
      <c r="C2" s="27"/>
      <c r="D2" s="27"/>
      <c r="E2" s="27"/>
      <c r="F2" s="25"/>
      <c r="G2" s="27"/>
      <c r="H2" s="27"/>
      <c r="I2" s="27"/>
      <c r="J2" s="25"/>
      <c r="K2" s="27"/>
      <c r="L2" s="27"/>
      <c r="M2" s="27"/>
      <c r="N2" s="25"/>
      <c r="O2" s="27"/>
      <c r="P2" s="26"/>
    </row>
    <row r="3" spans="1:16" s="26" customFormat="1" ht="72.5" customHeight="1" x14ac:dyDescent="0.25">
      <c r="A3" s="28"/>
      <c r="B3" s="29"/>
      <c r="C3" s="30"/>
      <c r="D3" s="30"/>
      <c r="E3" s="30"/>
      <c r="F3" s="30"/>
      <c r="G3" s="47" t="s">
        <v>27</v>
      </c>
      <c r="H3" s="47"/>
      <c r="I3" s="47"/>
      <c r="J3" s="47"/>
      <c r="K3" s="47"/>
      <c r="L3" s="30"/>
      <c r="M3" s="30"/>
      <c r="N3" s="30"/>
      <c r="O3" s="30"/>
      <c r="P3" s="31"/>
    </row>
    <row r="4" spans="1:16" s="26" customFormat="1" ht="12.5" customHeight="1" x14ac:dyDescent="0.25">
      <c r="A4" s="28"/>
      <c r="B4" s="29"/>
      <c r="C4" s="30"/>
      <c r="D4" s="30"/>
      <c r="E4" s="30"/>
      <c r="F4" s="30"/>
      <c r="G4" s="46"/>
      <c r="H4" s="46"/>
      <c r="I4" s="46" t="s">
        <v>28</v>
      </c>
      <c r="J4" s="46"/>
      <c r="K4" s="46"/>
      <c r="L4" s="30"/>
      <c r="M4" s="30"/>
      <c r="N4" s="30"/>
      <c r="O4" s="30"/>
      <c r="P4" s="31"/>
    </row>
    <row r="5" spans="1:16" x14ac:dyDescent="0.25">
      <c r="A5" s="9" t="s">
        <v>1</v>
      </c>
      <c r="B5" s="10"/>
      <c r="H5" s="9"/>
      <c r="I5" s="10"/>
      <c r="J5" s="11"/>
      <c r="K5" s="8" t="s">
        <v>26</v>
      </c>
      <c r="L5" s="31"/>
      <c r="M5" s="30"/>
      <c r="N5" s="30"/>
      <c r="O5" s="30"/>
      <c r="P5" s="31"/>
    </row>
    <row r="6" spans="1:16" x14ac:dyDescent="0.25">
      <c r="A6" s="9"/>
      <c r="B6" s="10"/>
      <c r="H6" s="9"/>
      <c r="I6" s="10"/>
      <c r="J6" s="11"/>
      <c r="K6" s="11"/>
      <c r="L6" s="31"/>
      <c r="M6" s="30"/>
      <c r="N6" s="30"/>
      <c r="O6" s="30"/>
      <c r="P6" s="31"/>
    </row>
    <row r="7" spans="1:16" x14ac:dyDescent="0.25">
      <c r="A7" s="12" t="s">
        <v>2</v>
      </c>
      <c r="B7" s="13"/>
      <c r="H7" s="12"/>
      <c r="I7" s="13"/>
      <c r="L7" s="31"/>
      <c r="M7" s="30"/>
      <c r="N7" s="30"/>
      <c r="O7" s="30"/>
      <c r="P7" s="31"/>
    </row>
    <row r="8" spans="1:16" ht="12.65" customHeight="1" x14ac:dyDescent="0.25">
      <c r="A8" s="12" t="s">
        <v>3</v>
      </c>
      <c r="B8" s="13"/>
      <c r="H8" s="12"/>
      <c r="I8" s="13"/>
      <c r="L8" s="31"/>
      <c r="M8" s="32"/>
      <c r="N8" s="32"/>
      <c r="O8" s="32"/>
    </row>
    <row r="9" spans="1:16" x14ac:dyDescent="0.25">
      <c r="A9" s="14" t="s">
        <v>4</v>
      </c>
      <c r="B9" s="13"/>
      <c r="H9" s="14"/>
      <c r="I9" s="13"/>
      <c r="L9" s="30"/>
      <c r="M9" s="30"/>
      <c r="N9" s="30"/>
      <c r="O9" s="30"/>
      <c r="P9" s="31"/>
    </row>
    <row r="10" spans="1:16" x14ac:dyDescent="0.25">
      <c r="L10" s="30"/>
      <c r="M10" s="30"/>
      <c r="N10" s="30"/>
      <c r="O10" s="30"/>
      <c r="P10" s="31"/>
    </row>
    <row r="11" spans="1:16" x14ac:dyDescent="0.25">
      <c r="L11" s="31"/>
      <c r="M11" s="30"/>
      <c r="N11" s="30"/>
      <c r="O11" s="30"/>
      <c r="P11" s="31"/>
    </row>
    <row r="12" spans="1:16" ht="14.5" x14ac:dyDescent="0.35">
      <c r="A12" s="1" t="s">
        <v>5</v>
      </c>
      <c r="B12" s="48">
        <v>2025</v>
      </c>
      <c r="C12" s="49"/>
      <c r="D12" s="49"/>
      <c r="E12" s="48">
        <v>2026</v>
      </c>
      <c r="F12" s="49"/>
      <c r="G12" s="49"/>
      <c r="H12" s="48">
        <v>2027</v>
      </c>
      <c r="I12" s="49"/>
      <c r="J12" s="49"/>
      <c r="K12" s="1"/>
      <c r="L12" s="31"/>
      <c r="M12" s="30"/>
      <c r="N12" s="30"/>
      <c r="O12" s="30"/>
      <c r="P12" s="31"/>
    </row>
    <row r="13" spans="1:16" ht="21" x14ac:dyDescent="0.25">
      <c r="A13" s="1" t="s">
        <v>6</v>
      </c>
      <c r="B13" s="2" t="s">
        <v>7</v>
      </c>
      <c r="C13" s="3" t="s">
        <v>8</v>
      </c>
      <c r="D13" s="4" t="s">
        <v>9</v>
      </c>
      <c r="E13" s="2" t="s">
        <v>7</v>
      </c>
      <c r="F13" s="3" t="s">
        <v>8</v>
      </c>
      <c r="G13" s="4" t="s">
        <v>9</v>
      </c>
      <c r="H13" s="2" t="s">
        <v>7</v>
      </c>
      <c r="I13" s="3" t="s">
        <v>8</v>
      </c>
      <c r="J13" s="4" t="s">
        <v>9</v>
      </c>
      <c r="K13" s="1" t="s">
        <v>10</v>
      </c>
      <c r="L13" s="31"/>
      <c r="M13" s="30"/>
      <c r="N13" s="30"/>
      <c r="O13" s="30"/>
      <c r="P13" s="31"/>
    </row>
    <row r="14" spans="1:16" ht="20.25" customHeight="1" x14ac:dyDescent="0.25">
      <c r="A14" s="44" t="s">
        <v>18</v>
      </c>
      <c r="B14" s="42">
        <v>100000</v>
      </c>
      <c r="C14" s="37">
        <f>SUM(B14)*0.7</f>
        <v>70000</v>
      </c>
      <c r="D14" s="37">
        <f>SUM(B14*0.3)</f>
        <v>30000</v>
      </c>
      <c r="E14" s="37">
        <v>300000</v>
      </c>
      <c r="F14" s="37">
        <f>SUM(E14*0.7)</f>
        <v>210000</v>
      </c>
      <c r="G14" s="37">
        <f>SUM(E14*0.3)</f>
        <v>90000</v>
      </c>
      <c r="H14" s="37">
        <v>440000</v>
      </c>
      <c r="I14" s="37">
        <f>SUM(H14*0.7)</f>
        <v>308000</v>
      </c>
      <c r="J14" s="37">
        <f>SUM(H14*0.3)</f>
        <v>132000</v>
      </c>
      <c r="K14" s="37">
        <f>SUM(B14+E14+H14)</f>
        <v>840000</v>
      </c>
      <c r="L14" s="31"/>
      <c r="M14" s="30"/>
      <c r="N14" s="30"/>
      <c r="O14" s="30"/>
      <c r="P14" s="31"/>
    </row>
    <row r="15" spans="1:16" s="26" customFormat="1" ht="21.5" customHeight="1" x14ac:dyDescent="0.25">
      <c r="A15" s="20" t="s">
        <v>19</v>
      </c>
      <c r="B15" s="42">
        <v>10000</v>
      </c>
      <c r="C15" s="37">
        <f t="shared" ref="C15:C21" si="0">SUM(B15)*0.7</f>
        <v>7000</v>
      </c>
      <c r="D15" s="37">
        <f t="shared" ref="D15:D21" si="1">SUM(B15*0.3)</f>
        <v>3000</v>
      </c>
      <c r="E15" s="37">
        <v>94905</v>
      </c>
      <c r="F15" s="37">
        <f t="shared" ref="F15:F21" si="2">SUM(E15*0.7)</f>
        <v>66433.5</v>
      </c>
      <c r="G15" s="37">
        <f t="shared" ref="G15:G21" si="3">SUM(E15*0.3)</f>
        <v>28471.5</v>
      </c>
      <c r="H15" s="37">
        <v>0</v>
      </c>
      <c r="I15" s="37">
        <f t="shared" ref="I15:I21" si="4">SUM(H15*0.7)</f>
        <v>0</v>
      </c>
      <c r="J15" s="37">
        <f t="shared" ref="J15:J21" si="5">SUM(H15*0.3)</f>
        <v>0</v>
      </c>
      <c r="K15" s="37">
        <f t="shared" ref="K15:K21" si="6">SUM(B15+E15+H15)</f>
        <v>104905</v>
      </c>
      <c r="L15" s="30"/>
      <c r="M15" s="30"/>
      <c r="N15" s="30"/>
      <c r="O15" s="30"/>
      <c r="P15" s="31"/>
    </row>
    <row r="16" spans="1:16" ht="21" x14ac:dyDescent="0.25">
      <c r="A16" s="20" t="s">
        <v>20</v>
      </c>
      <c r="B16" s="38">
        <v>40000</v>
      </c>
      <c r="C16" s="38">
        <f t="shared" si="0"/>
        <v>28000</v>
      </c>
      <c r="D16" s="38">
        <f t="shared" si="1"/>
        <v>12000</v>
      </c>
      <c r="E16" s="38">
        <v>300000</v>
      </c>
      <c r="F16" s="38">
        <f t="shared" si="2"/>
        <v>210000</v>
      </c>
      <c r="G16" s="38">
        <f t="shared" si="3"/>
        <v>90000</v>
      </c>
      <c r="H16" s="38">
        <v>450000</v>
      </c>
      <c r="I16" s="38">
        <f t="shared" si="4"/>
        <v>315000</v>
      </c>
      <c r="J16" s="38">
        <f t="shared" si="5"/>
        <v>135000</v>
      </c>
      <c r="K16" s="38">
        <f t="shared" si="6"/>
        <v>790000</v>
      </c>
      <c r="L16" s="30"/>
      <c r="M16" s="30"/>
      <c r="N16" s="30"/>
      <c r="O16" s="30"/>
      <c r="P16" s="31"/>
    </row>
    <row r="17" spans="1:16" ht="21" x14ac:dyDescent="0.25">
      <c r="A17" s="45" t="s">
        <v>21</v>
      </c>
      <c r="B17" s="40">
        <v>20000</v>
      </c>
      <c r="C17" s="38">
        <f t="shared" si="0"/>
        <v>14000</v>
      </c>
      <c r="D17" s="38">
        <f t="shared" si="1"/>
        <v>6000</v>
      </c>
      <c r="E17" s="40">
        <v>150000</v>
      </c>
      <c r="F17" s="38">
        <f t="shared" si="2"/>
        <v>105000</v>
      </c>
      <c r="G17" s="38">
        <f t="shared" si="3"/>
        <v>45000</v>
      </c>
      <c r="H17" s="40">
        <v>100000</v>
      </c>
      <c r="I17" s="38">
        <f t="shared" si="4"/>
        <v>70000</v>
      </c>
      <c r="J17" s="38">
        <f t="shared" si="5"/>
        <v>30000</v>
      </c>
      <c r="K17" s="38">
        <f t="shared" si="6"/>
        <v>270000</v>
      </c>
      <c r="L17" s="30"/>
      <c r="M17" s="30"/>
      <c r="N17" s="30"/>
      <c r="O17" s="30"/>
      <c r="P17" s="31"/>
    </row>
    <row r="18" spans="1:16" ht="33.5" customHeight="1" x14ac:dyDescent="0.25">
      <c r="A18" s="20" t="s">
        <v>22</v>
      </c>
      <c r="B18" s="39">
        <v>20000</v>
      </c>
      <c r="C18" s="38">
        <f t="shared" si="0"/>
        <v>14000</v>
      </c>
      <c r="D18" s="38">
        <f t="shared" si="1"/>
        <v>6000</v>
      </c>
      <c r="E18" s="39">
        <v>120000</v>
      </c>
      <c r="F18" s="38">
        <f t="shared" si="2"/>
        <v>84000</v>
      </c>
      <c r="G18" s="38">
        <f t="shared" si="3"/>
        <v>36000</v>
      </c>
      <c r="H18" s="39">
        <v>77000</v>
      </c>
      <c r="I18" s="38">
        <f t="shared" si="4"/>
        <v>53900</v>
      </c>
      <c r="J18" s="38">
        <f t="shared" si="5"/>
        <v>23100</v>
      </c>
      <c r="K18" s="38">
        <f t="shared" si="6"/>
        <v>217000</v>
      </c>
      <c r="L18" s="30"/>
      <c r="M18" s="30"/>
      <c r="N18" s="30"/>
      <c r="O18" s="30"/>
      <c r="P18" s="31"/>
    </row>
    <row r="19" spans="1:16" ht="21" x14ac:dyDescent="0.25">
      <c r="A19" s="20" t="s">
        <v>23</v>
      </c>
      <c r="B19" s="37">
        <v>30000</v>
      </c>
      <c r="C19" s="37">
        <f t="shared" si="0"/>
        <v>21000</v>
      </c>
      <c r="D19" s="37">
        <f t="shared" si="1"/>
        <v>9000</v>
      </c>
      <c r="E19" s="37">
        <v>507000</v>
      </c>
      <c r="F19" s="37">
        <f t="shared" si="2"/>
        <v>354900</v>
      </c>
      <c r="G19" s="37">
        <f t="shared" si="3"/>
        <v>152100</v>
      </c>
      <c r="H19" s="37"/>
      <c r="I19" s="37">
        <f t="shared" si="4"/>
        <v>0</v>
      </c>
      <c r="J19" s="37">
        <f t="shared" si="5"/>
        <v>0</v>
      </c>
      <c r="K19" s="37">
        <f t="shared" si="6"/>
        <v>537000</v>
      </c>
      <c r="L19" s="31"/>
      <c r="M19" s="30"/>
      <c r="N19" s="30"/>
      <c r="O19" s="30"/>
      <c r="P19" s="31"/>
    </row>
    <row r="20" spans="1:16" x14ac:dyDescent="0.25">
      <c r="A20" s="20" t="s">
        <v>24</v>
      </c>
      <c r="B20" s="37">
        <v>100000</v>
      </c>
      <c r="C20" s="37">
        <f t="shared" si="0"/>
        <v>70000</v>
      </c>
      <c r="D20" s="37">
        <f t="shared" si="1"/>
        <v>30000</v>
      </c>
      <c r="E20" s="37">
        <v>700000</v>
      </c>
      <c r="F20" s="37">
        <f t="shared" si="2"/>
        <v>489999.99999999994</v>
      </c>
      <c r="G20" s="37">
        <f t="shared" si="3"/>
        <v>210000</v>
      </c>
      <c r="H20" s="37">
        <v>1052000</v>
      </c>
      <c r="I20" s="37">
        <f t="shared" si="4"/>
        <v>736400</v>
      </c>
      <c r="J20" s="37">
        <f t="shared" si="5"/>
        <v>315600</v>
      </c>
      <c r="K20" s="37">
        <f t="shared" si="6"/>
        <v>1852000</v>
      </c>
      <c r="L20" s="31"/>
      <c r="M20" s="30"/>
      <c r="N20" s="30"/>
      <c r="O20" s="30"/>
      <c r="P20" s="31"/>
    </row>
    <row r="21" spans="1:16" x14ac:dyDescent="0.25">
      <c r="A21" s="20" t="s">
        <v>11</v>
      </c>
      <c r="B21" s="37">
        <v>54809.290000000037</v>
      </c>
      <c r="C21" s="37">
        <f t="shared" si="0"/>
        <v>38366.503000000026</v>
      </c>
      <c r="D21" s="37">
        <f t="shared" si="1"/>
        <v>16442.787000000011</v>
      </c>
      <c r="E21" s="37">
        <v>60000</v>
      </c>
      <c r="F21" s="37">
        <f t="shared" si="2"/>
        <v>42000</v>
      </c>
      <c r="G21" s="37">
        <f t="shared" si="3"/>
        <v>18000</v>
      </c>
      <c r="H21" s="37">
        <v>60000</v>
      </c>
      <c r="I21" s="37">
        <f t="shared" si="4"/>
        <v>42000</v>
      </c>
      <c r="J21" s="37">
        <f t="shared" si="5"/>
        <v>18000</v>
      </c>
      <c r="K21" s="37">
        <f t="shared" si="6"/>
        <v>174809.29000000004</v>
      </c>
      <c r="L21" s="31"/>
      <c r="M21" s="30"/>
      <c r="N21" s="30"/>
      <c r="O21" s="30"/>
      <c r="P21" s="31"/>
    </row>
    <row r="22" spans="1:16" x14ac:dyDescent="0.25">
      <c r="A22" s="22" t="s">
        <v>10</v>
      </c>
      <c r="B22" s="37">
        <f>SUM(B14:B21)</f>
        <v>374809.29000000004</v>
      </c>
      <c r="C22" s="37">
        <f t="shared" ref="C22:J22" si="7">SUM(C14:C21)</f>
        <v>262366.50300000003</v>
      </c>
      <c r="D22" s="37">
        <f t="shared" si="7"/>
        <v>112442.78700000001</v>
      </c>
      <c r="E22" s="37">
        <f t="shared" si="7"/>
        <v>2231905</v>
      </c>
      <c r="F22" s="37">
        <f t="shared" si="7"/>
        <v>1562333.5</v>
      </c>
      <c r="G22" s="37">
        <f t="shared" si="7"/>
        <v>669571.5</v>
      </c>
      <c r="H22" s="37">
        <f t="shared" si="7"/>
        <v>2179000</v>
      </c>
      <c r="I22" s="37">
        <f t="shared" si="7"/>
        <v>1525300</v>
      </c>
      <c r="J22" s="37">
        <f t="shared" si="7"/>
        <v>653700</v>
      </c>
      <c r="K22" s="37">
        <f>SUM(K14:K21)</f>
        <v>4785714.29</v>
      </c>
      <c r="L22" s="31"/>
      <c r="M22" s="30"/>
      <c r="N22" s="30"/>
      <c r="O22" s="30"/>
      <c r="P22" s="31"/>
    </row>
    <row r="23" spans="1:16" x14ac:dyDescent="0.25">
      <c r="A23" s="23" t="s">
        <v>12</v>
      </c>
      <c r="B23" s="37">
        <v>4785714.29</v>
      </c>
      <c r="K23" s="37">
        <v>4785714.29</v>
      </c>
      <c r="L23" s="31"/>
      <c r="M23" s="30"/>
      <c r="N23" s="30"/>
      <c r="O23" s="30"/>
      <c r="P23" s="31"/>
    </row>
    <row r="24" spans="1:16" s="26" customFormat="1" x14ac:dyDescent="0.25">
      <c r="A24" s="36"/>
      <c r="B24" s="6"/>
      <c r="C24" s="6"/>
      <c r="D24" s="6"/>
      <c r="E24" s="6"/>
      <c r="F24" s="6"/>
      <c r="G24" s="6"/>
      <c r="H24" s="6"/>
      <c r="I24" s="6"/>
      <c r="J24" s="6"/>
      <c r="K24" s="6"/>
      <c r="L24" s="30"/>
      <c r="M24" s="30"/>
      <c r="N24" s="30"/>
      <c r="O24" s="30"/>
      <c r="P24" s="31"/>
    </row>
    <row r="25" spans="1:16" x14ac:dyDescent="0.25">
      <c r="A25" s="21"/>
      <c r="K25" s="43"/>
      <c r="L25" s="30"/>
      <c r="M25" s="30"/>
      <c r="N25" s="30"/>
      <c r="O25" s="30"/>
      <c r="P25" s="31"/>
    </row>
    <row r="26" spans="1:16" x14ac:dyDescent="0.25">
      <c r="A26" s="6" t="s">
        <v>25</v>
      </c>
      <c r="B26" s="43"/>
      <c r="L26" s="31"/>
      <c r="M26" s="30"/>
      <c r="N26" s="30"/>
      <c r="O26" s="30"/>
      <c r="P26" s="31"/>
    </row>
    <row r="27" spans="1:16" x14ac:dyDescent="0.25">
      <c r="A27" s="21"/>
      <c r="L27" s="31"/>
      <c r="M27" s="30"/>
      <c r="N27" s="30"/>
      <c r="O27" s="30"/>
      <c r="P27" s="31"/>
    </row>
    <row r="28" spans="1:16" x14ac:dyDescent="0.25">
      <c r="A28" s="15" t="s">
        <v>5</v>
      </c>
      <c r="B28" s="48">
        <v>2025</v>
      </c>
      <c r="C28" s="48"/>
      <c r="D28" s="51">
        <v>2026</v>
      </c>
      <c r="E28" s="51"/>
      <c r="F28" s="48">
        <v>2027</v>
      </c>
      <c r="G28" s="52"/>
      <c r="H28" s="48" t="s">
        <v>10</v>
      </c>
      <c r="I28" s="48"/>
      <c r="K28" s="43"/>
      <c r="L28" s="31"/>
      <c r="M28" s="30"/>
      <c r="N28" s="30"/>
      <c r="O28" s="30"/>
      <c r="P28" s="31"/>
    </row>
    <row r="29" spans="1:16" x14ac:dyDescent="0.25">
      <c r="A29" s="5"/>
      <c r="B29" s="1" t="s">
        <v>13</v>
      </c>
      <c r="C29" s="1" t="s">
        <v>14</v>
      </c>
      <c r="D29" s="1" t="s">
        <v>13</v>
      </c>
      <c r="E29" s="1" t="s">
        <v>14</v>
      </c>
      <c r="F29" s="1" t="s">
        <v>13</v>
      </c>
      <c r="G29" s="24" t="s">
        <v>14</v>
      </c>
      <c r="H29" s="1" t="s">
        <v>13</v>
      </c>
      <c r="I29" s="1" t="s">
        <v>14</v>
      </c>
      <c r="L29" s="31"/>
      <c r="M29" s="30"/>
      <c r="N29" s="30"/>
      <c r="O29" s="30"/>
      <c r="P29" s="31"/>
    </row>
    <row r="30" spans="1:16" s="26" customFormat="1" ht="42" x14ac:dyDescent="0.25">
      <c r="A30" s="16" t="s">
        <v>15</v>
      </c>
      <c r="B30" s="41">
        <f>SUM(B14:B21)</f>
        <v>374809.29000000004</v>
      </c>
      <c r="C30" s="17">
        <v>1</v>
      </c>
      <c r="D30" s="41">
        <f>SUM(E14:E21)</f>
        <v>2231905</v>
      </c>
      <c r="E30" s="17">
        <v>1</v>
      </c>
      <c r="F30" s="41">
        <f>SUM(H14:H21)</f>
        <v>2179000</v>
      </c>
      <c r="G30" s="17">
        <v>1</v>
      </c>
      <c r="H30" s="41">
        <f>SUM(B30+D30+F30)</f>
        <v>4785714.29</v>
      </c>
      <c r="I30" s="17">
        <v>1</v>
      </c>
      <c r="J30" s="6"/>
      <c r="K30" s="6"/>
      <c r="L30" s="30"/>
      <c r="M30" s="30"/>
      <c r="N30" s="30"/>
      <c r="O30" s="30"/>
      <c r="P30" s="31"/>
    </row>
    <row r="31" spans="1:16" x14ac:dyDescent="0.25">
      <c r="A31" s="18" t="s">
        <v>16</v>
      </c>
      <c r="B31" s="41">
        <f>SUM(C14:C21)</f>
        <v>262366.50300000003</v>
      </c>
      <c r="C31" s="17">
        <f>SUM(B31/B30)</f>
        <v>0.7</v>
      </c>
      <c r="D31" s="41">
        <f>SUM(F14:F21)</f>
        <v>1562333.5</v>
      </c>
      <c r="E31" s="19">
        <f>SUM(D31/D30)</f>
        <v>0.7</v>
      </c>
      <c r="F31" s="41">
        <f>SUM(I14:I21)</f>
        <v>1525300</v>
      </c>
      <c r="G31" s="19">
        <f>SUM(F31/F30)</f>
        <v>0.7</v>
      </c>
      <c r="H31" s="41">
        <f>SUM(B31+D31+F31)</f>
        <v>3350000.003</v>
      </c>
      <c r="I31" s="19">
        <f>SUM(H31/H30)</f>
        <v>0.7</v>
      </c>
      <c r="L31" s="30"/>
      <c r="M31" s="30"/>
      <c r="N31" s="30"/>
      <c r="O31" s="30"/>
      <c r="P31" s="31"/>
    </row>
    <row r="32" spans="1:16" x14ac:dyDescent="0.25">
      <c r="A32" s="18" t="s">
        <v>17</v>
      </c>
      <c r="B32" s="41">
        <f>SUM(D14:D21)</f>
        <v>112442.78700000001</v>
      </c>
      <c r="C32" s="19">
        <f>SUM(B32/B30)</f>
        <v>0.3</v>
      </c>
      <c r="D32" s="41">
        <f>SUM(G14:G21)</f>
        <v>669571.5</v>
      </c>
      <c r="E32" s="19">
        <f>SUM(D32/D30)</f>
        <v>0.3</v>
      </c>
      <c r="F32" s="41">
        <f>SUM(J14:J21)</f>
        <v>653700</v>
      </c>
      <c r="G32" s="19">
        <f>SUM(F32/F30)</f>
        <v>0.3</v>
      </c>
      <c r="H32" s="41">
        <f>SUM(B32+D32+F32)</f>
        <v>1435714.287</v>
      </c>
      <c r="I32" s="19">
        <f>SUM(H32/H30)</f>
        <v>0.3</v>
      </c>
      <c r="L32" s="31"/>
      <c r="M32" s="30"/>
      <c r="N32" s="30"/>
      <c r="O32" s="30"/>
      <c r="P32" s="31"/>
    </row>
    <row r="33" spans="1:16" x14ac:dyDescent="0.25">
      <c r="L33" s="31"/>
      <c r="M33" s="30"/>
      <c r="N33" s="30"/>
      <c r="O33" s="30"/>
      <c r="P33" s="31"/>
    </row>
    <row r="34" spans="1:16" x14ac:dyDescent="0.25">
      <c r="A34" s="50"/>
      <c r="B34" s="50"/>
      <c r="C34" s="50"/>
      <c r="D34" s="31"/>
      <c r="E34" s="30"/>
      <c r="F34" s="30"/>
      <c r="G34" s="30"/>
      <c r="H34" s="31"/>
      <c r="I34" s="30"/>
      <c r="J34" s="30"/>
      <c r="K34" s="30"/>
      <c r="L34" s="31"/>
      <c r="M34" s="30"/>
      <c r="N34" s="30"/>
      <c r="O34" s="30"/>
      <c r="P34" s="31"/>
    </row>
    <row r="35" spans="1:16" x14ac:dyDescent="0.25">
      <c r="A35" s="30"/>
      <c r="B35" s="30"/>
      <c r="C35" s="30"/>
      <c r="D35" s="31"/>
      <c r="E35" s="30"/>
      <c r="F35" s="30"/>
      <c r="G35" s="30"/>
      <c r="H35" s="31"/>
      <c r="I35" s="30"/>
      <c r="J35" s="30"/>
      <c r="K35" s="30"/>
      <c r="L35" s="31"/>
      <c r="M35" s="30"/>
      <c r="N35" s="30"/>
      <c r="O35" s="30"/>
      <c r="P35" s="31"/>
    </row>
    <row r="36" spans="1:16" s="26" customFormat="1" x14ac:dyDescent="0.25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1"/>
    </row>
    <row r="37" spans="1:16" x14ac:dyDescent="0.25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1"/>
    </row>
    <row r="38" spans="1:16" x14ac:dyDescent="0.25">
      <c r="A38" s="30"/>
      <c r="B38" s="30"/>
      <c r="C38" s="30"/>
      <c r="D38" s="31"/>
      <c r="E38" s="30"/>
      <c r="F38" s="30"/>
      <c r="G38" s="30"/>
      <c r="H38" s="31"/>
      <c r="I38" s="30"/>
      <c r="J38" s="30"/>
      <c r="K38" s="30"/>
      <c r="L38" s="31"/>
      <c r="M38" s="30"/>
      <c r="N38" s="30"/>
      <c r="O38" s="30"/>
      <c r="P38" s="31"/>
    </row>
    <row r="39" spans="1:16" x14ac:dyDescent="0.25">
      <c r="A39" s="30"/>
      <c r="B39" s="30"/>
      <c r="C39" s="30"/>
      <c r="D39" s="31"/>
      <c r="E39" s="30"/>
      <c r="F39" s="30"/>
      <c r="G39" s="30"/>
      <c r="H39" s="31"/>
      <c r="I39" s="30"/>
      <c r="J39" s="30"/>
      <c r="K39" s="30"/>
      <c r="L39" s="31"/>
      <c r="M39" s="30"/>
      <c r="N39" s="30"/>
      <c r="O39" s="30"/>
      <c r="P39" s="31"/>
    </row>
    <row r="40" spans="1:16" x14ac:dyDescent="0.25">
      <c r="A40" s="30"/>
      <c r="B40" s="30"/>
      <c r="C40" s="30"/>
      <c r="D40" s="31"/>
      <c r="E40" s="30"/>
      <c r="F40" s="30"/>
      <c r="G40" s="30"/>
      <c r="H40" s="31"/>
      <c r="I40" s="30"/>
      <c r="J40" s="30"/>
      <c r="K40" s="30"/>
      <c r="L40" s="31"/>
      <c r="M40" s="30"/>
      <c r="N40" s="30"/>
      <c r="O40" s="30"/>
      <c r="P40" s="31"/>
    </row>
    <row r="46" spans="1:16" x14ac:dyDescent="0.25">
      <c r="A46" s="50"/>
      <c r="B46" s="50"/>
      <c r="C46" s="50"/>
      <c r="D46" s="50"/>
    </row>
    <row r="47" spans="1:16" x14ac:dyDescent="0.25">
      <c r="A47" s="26"/>
      <c r="B47" s="26"/>
      <c r="C47" s="26"/>
      <c r="D47" s="26"/>
    </row>
    <row r="48" spans="1:16" x14ac:dyDescent="0.25">
      <c r="A48" s="33"/>
      <c r="B48" s="34"/>
      <c r="C48" s="33"/>
      <c r="D48" s="35"/>
    </row>
    <row r="49" spans="1:4" x14ac:dyDescent="0.25">
      <c r="A49" s="33"/>
      <c r="B49" s="34"/>
      <c r="C49" s="33"/>
      <c r="D49" s="35"/>
    </row>
    <row r="50" spans="1:4" x14ac:dyDescent="0.25">
      <c r="A50" s="33"/>
      <c r="B50" s="34"/>
      <c r="C50" s="33"/>
      <c r="D50" s="35"/>
    </row>
  </sheetData>
  <mergeCells count="11">
    <mergeCell ref="A34:C34"/>
    <mergeCell ref="B28:C28"/>
    <mergeCell ref="A46:B46"/>
    <mergeCell ref="C46:D46"/>
    <mergeCell ref="D28:E28"/>
    <mergeCell ref="G3:K3"/>
    <mergeCell ref="B12:D12"/>
    <mergeCell ref="E12:G12"/>
    <mergeCell ref="H12:J12"/>
    <mergeCell ref="H28:I28"/>
    <mergeCell ref="F28:G2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472B3F6C402443B4D78C39F8D54B3D" ma:contentTypeVersion="13" ma:contentTypeDescription="Loo uus dokument" ma:contentTypeScope="" ma:versionID="e183aada76756cf64e72d82c7528b52a">
  <xsd:schema xmlns:xsd="http://www.w3.org/2001/XMLSchema" xmlns:xs="http://www.w3.org/2001/XMLSchema" xmlns:p="http://schemas.microsoft.com/office/2006/metadata/properties" xmlns:ns2="17076dea-e25b-4474-8f7c-aa2ee5cd0ad6" xmlns:ns3="08adef74-251f-42fc-9024-6df5c4e3f36b" targetNamespace="http://schemas.microsoft.com/office/2006/metadata/properties" ma:root="true" ma:fieldsID="e6470a2162d4d96f9b3f5c23c93ee973" ns2:_="" ns3:_="">
    <xsd:import namespace="17076dea-e25b-4474-8f7c-aa2ee5cd0ad6"/>
    <xsd:import namespace="08adef74-251f-42fc-9024-6df5c4e3f3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076dea-e25b-4474-8f7c-aa2ee5cd0a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Pildisildid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adef74-251f-42fc-9024-6df5c4e3f36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0d2d6d2-f65b-4c89-ab29-d96283ed764a}" ma:internalName="TaxCatchAll" ma:showField="CatchAllData" ma:web="08adef74-251f-42fc-9024-6df5c4e3f3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7076dea-e25b-4474-8f7c-aa2ee5cd0ad6">
      <Terms xmlns="http://schemas.microsoft.com/office/infopath/2007/PartnerControls"/>
    </lcf76f155ced4ddcb4097134ff3c332f>
    <TaxCatchAll xmlns="08adef74-251f-42fc-9024-6df5c4e3f36b" xsi:nil="true"/>
  </documentManagement>
</p:properties>
</file>

<file path=customXml/itemProps1.xml><?xml version="1.0" encoding="utf-8"?>
<ds:datastoreItem xmlns:ds="http://schemas.openxmlformats.org/officeDocument/2006/customXml" ds:itemID="{CBBC6965-89BE-4D88-865C-EDA757118D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A1C75D-C64D-44DA-95BF-B0906F4522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076dea-e25b-4474-8f7c-aa2ee5cd0ad6"/>
    <ds:schemaRef ds:uri="08adef74-251f-42fc-9024-6df5c4e3f3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E049555-C5AB-49CE-9EF4-DEE67E5BD019}">
  <ds:schemaRefs>
    <ds:schemaRef ds:uri="http://schemas.microsoft.com/office/2006/metadata/properties"/>
    <ds:schemaRef ds:uri="http://schemas.microsoft.com/office/infopath/2007/PartnerControls"/>
    <ds:schemaRef ds:uri="17076dea-e25b-4474-8f7c-aa2ee5cd0ad6"/>
    <ds:schemaRef ds:uri="08adef74-251f-42fc-9024-6df5c4e3f36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Leht1</vt:lpstr>
      <vt:lpstr>Leht1!_Hlk182325522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Pille Lumi</dc:creator>
  <cp:keywords/>
  <dc:description/>
  <cp:lastModifiedBy>Tiia Taevere - SOM</cp:lastModifiedBy>
  <cp:revision/>
  <dcterms:created xsi:type="dcterms:W3CDTF">2023-08-22T19:17:50Z</dcterms:created>
  <dcterms:modified xsi:type="dcterms:W3CDTF">2024-11-20T06:48:03Z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0x0101009B472B3F6C402443B4D78C39F8D54B3D</vt:lpwstr>
  </property>
  <property fmtid="{D5CDD505-2E9C-101B-9397-08002B2CF9AE}" pid="3" name="_dlc_DocIdItemGuid">
    <vt:lpwstr>d3e44721-9500-4808-ba27-486117dc6fa4</vt:lpwstr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2024-09-12T06:34:54Z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0c51977a-d3ab-4d49-b512-d93b3f267d89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ediaServiceImageTags">
    <vt:lpwstr/>
  </property>
</Properties>
</file>